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nerova\OneDrive - ZŠ a MŠ Pohádka\Plocha\"/>
    </mc:Choice>
  </mc:AlternateContent>
  <bookViews>
    <workbookView xWindow="-105" yWindow="-105" windowWidth="19425" windowHeight="10425"/>
  </bookViews>
  <sheets>
    <sheet name="příloha č. 1" sheetId="1" r:id="rId1"/>
  </sheets>
  <definedNames>
    <definedName name="_Hlk134782313" localSheetId="0">'příloha č. 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E32" i="1"/>
  <c r="G23" i="1"/>
  <c r="G24" i="1"/>
  <c r="G25" i="1"/>
  <c r="G27" i="1"/>
  <c r="G28" i="1"/>
  <c r="G29" i="1"/>
  <c r="G30" i="1"/>
  <c r="G31" i="1"/>
  <c r="E17" i="1"/>
  <c r="E39" i="1" l="1"/>
  <c r="G22" i="1" l="1"/>
  <c r="G32" i="1" s="1"/>
  <c r="G11" i="1"/>
  <c r="G12" i="1"/>
  <c r="G13" i="1"/>
  <c r="G14" i="1"/>
  <c r="G15" i="1"/>
  <c r="G16" i="1"/>
  <c r="G10" i="1"/>
  <c r="G17" i="1" l="1"/>
  <c r="F39" i="1" l="1"/>
  <c r="G39" i="1" s="1"/>
</calcChain>
</file>

<file path=xl/sharedStrings.xml><?xml version="1.0" encoding="utf-8"?>
<sst xmlns="http://schemas.openxmlformats.org/spreadsheetml/2006/main" count="83" uniqueCount="67">
  <si>
    <t>1.</t>
  </si>
  <si>
    <t>2.</t>
  </si>
  <si>
    <t>Myš drátová</t>
  </si>
  <si>
    <t>3.</t>
  </si>
  <si>
    <t>4.</t>
  </si>
  <si>
    <t>5.</t>
  </si>
  <si>
    <t>6.</t>
  </si>
  <si>
    <t>7.</t>
  </si>
  <si>
    <t>Pořadové číslo</t>
  </si>
  <si>
    <t>Název položky</t>
  </si>
  <si>
    <t>Specifikace - minimální požadavek zadavatele</t>
  </si>
  <si>
    <t xml:space="preserve"> ZDE uvede dodavatel název nabízeného zboží</t>
  </si>
  <si>
    <t>Požadovaný počet ks</t>
  </si>
  <si>
    <t>DPH v %</t>
  </si>
  <si>
    <t xml:space="preserve">Splněno </t>
  </si>
  <si>
    <t>ZDE uvede dodavatel  ANO/NE</t>
  </si>
  <si>
    <t>12.</t>
  </si>
  <si>
    <t>13.</t>
  </si>
  <si>
    <t>Konkrétní specifikace nabízeného zboží</t>
  </si>
  <si>
    <t>Cena v Kč bez DPH/ks</t>
  </si>
  <si>
    <t>Cena v Kč včetně DPH/ks</t>
  </si>
  <si>
    <t>CENA CELKEM ZA POŽADOVANÝ POČET KUSŮ</t>
  </si>
  <si>
    <t>v Kč bez DPH</t>
  </si>
  <si>
    <t>Celková nabídková cena za veřejnou zakázku</t>
  </si>
  <si>
    <t>v Kč včetně DPH</t>
  </si>
  <si>
    <t>v Kč DPH</t>
  </si>
  <si>
    <t>Příloha č. 1 - Technická specifikace</t>
  </si>
  <si>
    <t>VZMR - Nákup výpočetní a kancelářské techniky</t>
  </si>
  <si>
    <t>Tyto položky (pořadové číslo 1. - 7.) budou hrazeny z OP Jan Amos Komenský - reg. číslo projektu CZ.02.02.XX/00/22_002/0000791 - ÚZ 33 092.</t>
  </si>
  <si>
    <t>Počítač s výškově nastavitelným monitorem 27'', myší a klávesnicí</t>
  </si>
  <si>
    <t>Černobílá tiskárna</t>
  </si>
  <si>
    <t>Notebook s brašnou a myší, výškově nastavitelná podložka</t>
  </si>
  <si>
    <t>Kancelářský laminátor</t>
  </si>
  <si>
    <t>Vizualizér</t>
  </si>
  <si>
    <t>LED tiskárna černobílá, A4, rychlost černobílého tisku minimálně 33 stran/minutu, tiskové rozlišení 1200 x 1200 DPI, automatický duplex, displej, USB a LAN</t>
  </si>
  <si>
    <t>Stolní počítač: procesor výkon min. 26 000 bodů v programu Passmark, Grafická karta: integrovaná, minimálně 1× HDMI 1.4, úložiště SSD min. 512 GB  PCIe NVMe, paměť RAM min. 16 GB, porty: alespoň 4× USB 3.2, WiFi ac, Bluetooth 5.0 nebo vyšší, maximální výška 400mm, podpora TPM (Trusted Platform Module) 2.0, operační systém Windows, USB klávesnice s numerickou částí, myš bezdrátová, bezdrátový USB přijímač, klasické rozměry,  4000DPI, LCD monitor 27'' Full HD, IPS, 165Hz, 350 cd/m2, kontrast 1000:1, HDMI 2.0, nastavitelná výška, pivot</t>
  </si>
  <si>
    <t>Kancelářský laminátor pro laminování dokumentů do formátu A4, rychlé zahřátí do 1,5–2 min, rychlost laminování do 400 mm/min, maximální síla laminace min 125 mic</t>
  </si>
  <si>
    <t>Stolní počítač: procesor výkon min. 26 000 bodů v programu Passmark, Grafická karta: integrovaná, podpora zobrazení min. na 3 monitory - 1× HDMI 1.4, 1× DisplayPort 1.4 1× VGA,  úložiště SSD min. 512 GB  PCIe NVMe (s možností dalšího rozšíření o HDD disk v pozici 3,5“), paměť RAM min. 16 GB, porty: alespoň 6× USB 3.2, podpora TPM (Trusted Platform Module) 2.0, operační systém Windows, USB klávesnice s numerickou částí, USB myš standardních rozměrů, monitor 24'', IPS, FullHD rozlišení, obnovovací frekvence 75Hz, připojení minimálně DisplayPort a VGA</t>
  </si>
  <si>
    <t>Stolní vizualizér: Typ Dokumentová kamera/stropní kamera, Full HD Rozlišení 1920x1080 dpi, připojení: 1x USB, čtečka karet (SD/SDHC), 1x HDMI-Out, 1x VGA-In, 1x VGA-Out, Funkce Osvětlení LED, 12x optický zoom, 10x digitální zoom, vestavěný mikrofon, funkce zmrazení, automatické zaostřování</t>
  </si>
  <si>
    <t>Školní tabule typu Triptych BBBBB na zvedacím stojanu</t>
  </si>
  <si>
    <t>14.</t>
  </si>
  <si>
    <t>15.</t>
  </si>
  <si>
    <t>16.</t>
  </si>
  <si>
    <t>17.</t>
  </si>
  <si>
    <t>18.</t>
  </si>
  <si>
    <t>19.</t>
  </si>
  <si>
    <t>20.</t>
  </si>
  <si>
    <t>21.</t>
  </si>
  <si>
    <t>Tyto položky (pořadové číslo 12. až 21.) budou hrazeny z provozních zdrojů.</t>
  </si>
  <si>
    <t>Myš bezdrátová</t>
  </si>
  <si>
    <t>Počítačová klávesnice</t>
  </si>
  <si>
    <t>Nabíjecí USB hub 16 portů</t>
  </si>
  <si>
    <t>Reproduktory s držákem na zeď nebo na tabuli</t>
  </si>
  <si>
    <t xml:space="preserve">Školní tabule typu Triptych BBBBB na zvedacím stojanu </t>
  </si>
  <si>
    <t>Počítačová kabelová klávesnice, klasické rozložení kláves, s numerickou částí, propojení přes USB</t>
  </si>
  <si>
    <t>Reproduktory - aktivní, 2.0, výkon minimálně 120W, 2pásmové, 3,5 mm jack, RCA, AUX
včetně držáku na zeď (popřípadě na tabuli viz položka 19. a 7.)</t>
  </si>
  <si>
    <t>Optická myš drátová, standardních rozměrů, propojení přes USB</t>
  </si>
  <si>
    <t>Stolní počítač: procesor výkon min. 26 000 bodů v programu Passmark, Grafická karta: integrovaná, podpora zobrazení min. na 3 monitory - 1× HDMI 1.4, 1× DisplayPort 1.4 1× VGA, úložiště SSD min. 512 GB  PCIe NVMe (s možností dalšího rozšíření o HDD disk v pozici 3,5“), paměť RAM min. 16 GB, porty: alespoň 6× USB 3.2, podpora TPM (Trusted Platform Module) 2.0, operační systém Windows, USB klávesnice s numerickou částí, USB myš standardních rozměrů, monitor 24'', IPS, FullHD rozlišení, obnovovací frekvence 75Hz, připojení minimálně DisplayPort a VGA</t>
  </si>
  <si>
    <r>
      <t>Školní tabule typu Triptych, rozměry 200/400x120cm, barva povrchu bílá/bílá/bílá/bílá/bílá, magnetický keramický povrch, hliníkový rám, systém zdvihu stojan zvedací (</t>
    </r>
    <r>
      <rPr>
        <u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typu pylon), s poličkou.
Tabule musí být vhodná k připevnění stávajícího interaktivního projektoru EPSON EB-695Wi.
Součástí dodávky musí být montáž, demontáž a odvoz staré tabule.</t>
    </r>
  </si>
  <si>
    <t>Myš bezdrátová, bezdrátový USB přijímač, klasické rozměry,  4000DPI</t>
  </si>
  <si>
    <t>USB Hub - 16× USB 3.2 Gen 1, napájení skrze USB externí napájení, LED indikace a s vypínačem, délka kabelu minimálně 900 mm, součástí musí být propojovací kabel a napájecí adaptér 90 W</t>
  </si>
  <si>
    <t>Notebook minimálně 17" IPS antireflexní Full HD, procesor výkon min. 15 000 bodů v programu Passmark, 16GB RAM, integrovaná grafická karta, SSD disk 512GB, minimálně 2x USB 3.2 a 1x USB-C, operační systém Windows, myš bezdrátová, bezdrátový USB přijímač, klasické rozměry,  4000DPI, součástí dodávky musí být brašna odpovídajících rozměrů, chladící podložka vhodná pod nabízený notebook s pasivním chlazením, polohovatelná.</t>
  </si>
  <si>
    <t>Stolní počítač s monitorem, myší a klávesnicí</t>
  </si>
  <si>
    <t>All in one počítač s dotykovým displayem pro montáž na zeď, včetně Vesa držáku, bezdrátové myši, bezdrátové klávesnice a Access Point</t>
  </si>
  <si>
    <t>All in one počítač, dotykový displey min 23" , FullHD, procesor výkon min. 16 000 bodů v programu Passmark, min 8GB RAM, SSD min 512GB PCIe NVMe, Wi-Fi 6, Bluetooth, včetně odpovídajícího adaptéru na VESA a VESA držáku na stěnu, bezdrátová myš a bezdrátová klávesnice, Access Point: přístupový bod s WiFi 6. Dvoupásmové rádio s celkovou přenosovou rychlostí až 3000 Mbps, 8 SSID na pásmo, min 300 klientů. Rozhraní: 1 Gbps ethernet RJ45 s podporou PoE+. Nabízený all in one počítač musí být kompatibilní s aplikačním prostředím UniFi Network Controller.</t>
  </si>
  <si>
    <t>Notebook s brašnou a myší</t>
  </si>
  <si>
    <t>Notebook s úhlopříčkou minimálně 15,6'' a maximálně 16", FullHD rozlišení, procesor o výkonu minimálně 18 000 bodů v benchmarku Passmark, úložiště SSD minimálně 512GB, paměť RAM minimálně 16GB, integrovaná grafická karta, OS Windows, součástí dodávky musí být brašna odpovídajících rozměrů, optická drátová myš standardních rozměrů, propojení přes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</si>
</sst>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5" fillId="0" borderId="0" xfId="0" applyFont="1" applyFill="1" applyProtection="1"/>
    <xf numFmtId="4" fontId="5" fillId="0" borderId="8" xfId="0" applyNumberFormat="1" applyFont="1" applyFill="1" applyBorder="1" applyAlignment="1" applyProtection="1">
      <alignment horizontal="center"/>
    </xf>
    <xf numFmtId="4" fontId="5" fillId="0" borderId="9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9" fontId="8" fillId="0" borderId="10" xfId="1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D6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1685925</xdr:colOff>
      <xdr:row>0</xdr:row>
      <xdr:rowOff>142875</xdr:rowOff>
    </xdr:from>
    <xdr:to>
      <xdr:col>5</xdr:col>
      <xdr:colOff>54381</xdr:colOff>
      <xdr:row>3</xdr:row>
      <xdr:rowOff>296976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5758CF2-FADE-4935-AE2D-25728AC7B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142875"/>
          <a:ext cx="5083581" cy="725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9"/>
  <sheetViews>
    <sheetView showGridLines="0" tabSelected="1" zoomScaleNormal="100" zoomScaleSheetLayoutView="40" workbookViewId="0">
      <selection activeCell="E10" sqref="E10"/>
    </sheetView>
  </sheetViews>
  <sheetFormatPr defaultColWidth="9.140625" defaultRowHeight="15" x14ac:dyDescent="0.25"/>
  <cols>
    <col min="1" max="1" width="9.140625" style="1" customWidth="1"/>
    <col min="2" max="2" width="42" style="1" customWidth="1"/>
    <col min="3" max="3" width="12.5703125" style="19" customWidth="1"/>
    <col min="4" max="4" width="89.28515625" style="1" customWidth="1"/>
    <col min="5" max="5" width="11.42578125" style="1" customWidth="1"/>
    <col min="6" max="6" width="11" style="1" customWidth="1"/>
    <col min="7" max="7" width="14.42578125" style="1" customWidth="1"/>
    <col min="8" max="8" width="42.5703125" style="1" bestFit="1" customWidth="1"/>
    <col min="9" max="9" width="28.42578125" style="1" bestFit="1" customWidth="1"/>
    <col min="10" max="16384" width="9.140625" style="1"/>
  </cols>
  <sheetData>
    <row r="4" spans="1:9" ht="28.5" customHeight="1" x14ac:dyDescent="0.25"/>
    <row r="5" spans="1:9" x14ac:dyDescent="0.25">
      <c r="A5" s="45" t="s">
        <v>26</v>
      </c>
      <c r="B5" s="45"/>
      <c r="C5" s="45"/>
      <c r="D5" s="45"/>
      <c r="E5" s="45"/>
      <c r="F5" s="45"/>
      <c r="G5" s="45"/>
      <c r="H5" s="45"/>
      <c r="I5" s="45"/>
    </row>
    <row r="6" spans="1:9" ht="26.25" x14ac:dyDescent="0.4">
      <c r="A6" s="40" t="s">
        <v>27</v>
      </c>
      <c r="B6" s="40"/>
      <c r="C6" s="40"/>
      <c r="D6" s="40"/>
      <c r="E6" s="40"/>
      <c r="F6" s="40"/>
      <c r="G6" s="40"/>
      <c r="H6" s="40"/>
      <c r="I6" s="40"/>
    </row>
    <row r="7" spans="1:9" ht="4.5" customHeight="1" x14ac:dyDescent="0.25"/>
    <row r="8" spans="1:9" ht="15" customHeight="1" x14ac:dyDescent="0.25">
      <c r="A8" s="44" t="s">
        <v>8</v>
      </c>
      <c r="B8" s="42" t="s">
        <v>9</v>
      </c>
      <c r="C8" s="42" t="s">
        <v>12</v>
      </c>
      <c r="D8" s="42" t="s">
        <v>10</v>
      </c>
      <c r="E8" s="42" t="s">
        <v>19</v>
      </c>
      <c r="F8" s="43" t="s">
        <v>13</v>
      </c>
      <c r="G8" s="42" t="s">
        <v>20</v>
      </c>
      <c r="H8" s="2" t="s">
        <v>18</v>
      </c>
      <c r="I8" s="3" t="s">
        <v>14</v>
      </c>
    </row>
    <row r="9" spans="1:9" x14ac:dyDescent="0.25">
      <c r="A9" s="44"/>
      <c r="B9" s="42"/>
      <c r="C9" s="42"/>
      <c r="D9" s="42"/>
      <c r="E9" s="42"/>
      <c r="F9" s="43"/>
      <c r="G9" s="42"/>
      <c r="H9" s="2" t="s">
        <v>11</v>
      </c>
      <c r="I9" s="3" t="s">
        <v>15</v>
      </c>
    </row>
    <row r="10" spans="1:9" ht="90" x14ac:dyDescent="0.25">
      <c r="A10" s="7" t="s">
        <v>0</v>
      </c>
      <c r="B10" s="20" t="s">
        <v>29</v>
      </c>
      <c r="C10" s="29">
        <v>1</v>
      </c>
      <c r="D10" s="25" t="s">
        <v>35</v>
      </c>
      <c r="E10" s="38"/>
      <c r="F10" s="36">
        <v>21</v>
      </c>
      <c r="G10" s="4">
        <f>E10+(E10*F10/100)</f>
        <v>0</v>
      </c>
      <c r="H10" s="39"/>
      <c r="I10" s="39"/>
    </row>
    <row r="11" spans="1:9" ht="30" x14ac:dyDescent="0.25">
      <c r="A11" s="8" t="s">
        <v>1</v>
      </c>
      <c r="B11" s="21" t="s">
        <v>30</v>
      </c>
      <c r="C11" s="29">
        <v>1</v>
      </c>
      <c r="D11" s="25" t="s">
        <v>34</v>
      </c>
      <c r="E11" s="38"/>
      <c r="F11" s="36">
        <v>21</v>
      </c>
      <c r="G11" s="4">
        <f t="shared" ref="G11:G16" si="0">E11+(E11*F11/100)</f>
        <v>0</v>
      </c>
      <c r="H11" s="39"/>
      <c r="I11" s="39"/>
    </row>
    <row r="12" spans="1:9" ht="75" x14ac:dyDescent="0.25">
      <c r="A12" s="7" t="s">
        <v>3</v>
      </c>
      <c r="B12" s="20" t="s">
        <v>31</v>
      </c>
      <c r="C12" s="29">
        <v>1</v>
      </c>
      <c r="D12" s="26" t="s">
        <v>61</v>
      </c>
      <c r="E12" s="38"/>
      <c r="F12" s="36">
        <v>21</v>
      </c>
      <c r="G12" s="4">
        <f t="shared" si="0"/>
        <v>0</v>
      </c>
      <c r="H12" s="39"/>
      <c r="I12" s="39"/>
    </row>
    <row r="13" spans="1:9" ht="30" x14ac:dyDescent="0.25">
      <c r="A13" s="8" t="s">
        <v>4</v>
      </c>
      <c r="B13" s="21" t="s">
        <v>32</v>
      </c>
      <c r="C13" s="29">
        <v>3</v>
      </c>
      <c r="D13" s="25" t="s">
        <v>36</v>
      </c>
      <c r="E13" s="38"/>
      <c r="F13" s="36">
        <v>21</v>
      </c>
      <c r="G13" s="4">
        <f t="shared" si="0"/>
        <v>0</v>
      </c>
      <c r="H13" s="39"/>
      <c r="I13" s="39"/>
    </row>
    <row r="14" spans="1:9" ht="90" x14ac:dyDescent="0.25">
      <c r="A14" s="7" t="s">
        <v>5</v>
      </c>
      <c r="B14" s="20" t="s">
        <v>62</v>
      </c>
      <c r="C14" s="29">
        <v>10</v>
      </c>
      <c r="D14" s="27" t="s">
        <v>37</v>
      </c>
      <c r="E14" s="38"/>
      <c r="F14" s="36">
        <v>21</v>
      </c>
      <c r="G14" s="4">
        <f t="shared" si="0"/>
        <v>0</v>
      </c>
      <c r="H14" s="39"/>
      <c r="I14" s="39"/>
    </row>
    <row r="15" spans="1:9" ht="60" x14ac:dyDescent="0.25">
      <c r="A15" s="8" t="s">
        <v>6</v>
      </c>
      <c r="B15" s="22" t="s">
        <v>33</v>
      </c>
      <c r="C15" s="30">
        <v>4</v>
      </c>
      <c r="D15" s="28" t="s">
        <v>38</v>
      </c>
      <c r="E15" s="38"/>
      <c r="F15" s="36">
        <v>21</v>
      </c>
      <c r="G15" s="4">
        <f t="shared" si="0"/>
        <v>0</v>
      </c>
      <c r="H15" s="39"/>
      <c r="I15" s="39"/>
    </row>
    <row r="16" spans="1:9" ht="75" x14ac:dyDescent="0.25">
      <c r="A16" s="7" t="s">
        <v>7</v>
      </c>
      <c r="B16" s="23" t="s">
        <v>39</v>
      </c>
      <c r="C16" s="31">
        <v>3</v>
      </c>
      <c r="D16" s="26" t="s">
        <v>58</v>
      </c>
      <c r="E16" s="38"/>
      <c r="F16" s="36">
        <v>21</v>
      </c>
      <c r="G16" s="4">
        <f t="shared" si="0"/>
        <v>0</v>
      </c>
      <c r="H16" s="39"/>
      <c r="I16" s="39"/>
    </row>
    <row r="17" spans="1:9" x14ac:dyDescent="0.25">
      <c r="A17" s="9"/>
      <c r="B17" s="46" t="s">
        <v>21</v>
      </c>
      <c r="C17" s="46"/>
      <c r="D17" s="46"/>
      <c r="E17" s="5">
        <f>(E10*C10)+(E11*C11)+(E12*C12)+(E13*C13)+(E14*C14)+(E15*C15)+(E16*C16)</f>
        <v>0</v>
      </c>
      <c r="F17" s="10"/>
      <c r="G17" s="5">
        <f>(G10*C10)+(G11*C11)+(G12*C12)+(G13*C13)+(G14*C14)+(G15*C15)+(G16*C16)</f>
        <v>0</v>
      </c>
    </row>
    <row r="18" spans="1:9" s="6" customFormat="1" x14ac:dyDescent="0.25">
      <c r="A18" s="41" t="s">
        <v>28</v>
      </c>
      <c r="B18" s="41"/>
      <c r="C18" s="41"/>
      <c r="D18" s="41"/>
      <c r="E18" s="41"/>
      <c r="F18" s="41"/>
      <c r="G18" s="41"/>
      <c r="H18" s="41"/>
      <c r="I18" s="41"/>
    </row>
    <row r="19" spans="1:9" s="6" customFormat="1" x14ac:dyDescent="0.25">
      <c r="C19" s="18"/>
    </row>
    <row r="20" spans="1:9" ht="15" customHeight="1" x14ac:dyDescent="0.25">
      <c r="A20" s="44" t="s">
        <v>8</v>
      </c>
      <c r="B20" s="42" t="s">
        <v>9</v>
      </c>
      <c r="C20" s="42" t="s">
        <v>12</v>
      </c>
      <c r="D20" s="42" t="s">
        <v>10</v>
      </c>
      <c r="E20" s="42" t="s">
        <v>19</v>
      </c>
      <c r="F20" s="43" t="s">
        <v>13</v>
      </c>
      <c r="G20" s="42" t="s">
        <v>20</v>
      </c>
      <c r="H20" s="2" t="s">
        <v>18</v>
      </c>
      <c r="I20" s="37" t="s">
        <v>14</v>
      </c>
    </row>
    <row r="21" spans="1:9" x14ac:dyDescent="0.25">
      <c r="A21" s="44"/>
      <c r="B21" s="42"/>
      <c r="C21" s="42"/>
      <c r="D21" s="42"/>
      <c r="E21" s="42"/>
      <c r="F21" s="43"/>
      <c r="G21" s="42"/>
      <c r="H21" s="2" t="s">
        <v>11</v>
      </c>
      <c r="I21" s="37" t="s">
        <v>15</v>
      </c>
    </row>
    <row r="22" spans="1:9" x14ac:dyDescent="0.25">
      <c r="A22" s="7" t="s">
        <v>16</v>
      </c>
      <c r="B22" s="32" t="s">
        <v>2</v>
      </c>
      <c r="C22" s="33">
        <v>10</v>
      </c>
      <c r="D22" s="32" t="s">
        <v>56</v>
      </c>
      <c r="E22" s="38"/>
      <c r="F22" s="36">
        <v>21</v>
      </c>
      <c r="G22" s="4">
        <f>E22+(E22*F22/100)</f>
        <v>0</v>
      </c>
      <c r="H22" s="39"/>
      <c r="I22" s="39"/>
    </row>
    <row r="23" spans="1:9" x14ac:dyDescent="0.25">
      <c r="A23" s="7" t="s">
        <v>17</v>
      </c>
      <c r="B23" s="32" t="s">
        <v>49</v>
      </c>
      <c r="C23" s="33">
        <v>2</v>
      </c>
      <c r="D23" s="25" t="s">
        <v>59</v>
      </c>
      <c r="E23" s="38"/>
      <c r="F23" s="36">
        <v>21</v>
      </c>
      <c r="G23" s="4">
        <f t="shared" ref="G23:G31" si="1">E23+(E23*F23/100)</f>
        <v>0</v>
      </c>
      <c r="H23" s="39"/>
      <c r="I23" s="39"/>
    </row>
    <row r="24" spans="1:9" x14ac:dyDescent="0.25">
      <c r="A24" s="7" t="s">
        <v>40</v>
      </c>
      <c r="B24" s="32" t="s">
        <v>50</v>
      </c>
      <c r="C24" s="33">
        <v>7</v>
      </c>
      <c r="D24" s="25" t="s">
        <v>54</v>
      </c>
      <c r="E24" s="38"/>
      <c r="F24" s="36">
        <v>21</v>
      </c>
      <c r="G24" s="4">
        <f t="shared" si="1"/>
        <v>0</v>
      </c>
      <c r="H24" s="39"/>
      <c r="I24" s="39"/>
    </row>
    <row r="25" spans="1:9" ht="30" x14ac:dyDescent="0.25">
      <c r="A25" s="7" t="s">
        <v>41</v>
      </c>
      <c r="B25" s="24" t="s">
        <v>51</v>
      </c>
      <c r="C25" s="33">
        <v>4</v>
      </c>
      <c r="D25" s="25" t="s">
        <v>60</v>
      </c>
      <c r="E25" s="38"/>
      <c r="F25" s="36">
        <v>21</v>
      </c>
      <c r="G25" s="4">
        <f t="shared" si="1"/>
        <v>0</v>
      </c>
      <c r="H25" s="39"/>
      <c r="I25" s="39"/>
    </row>
    <row r="26" spans="1:9" ht="90" x14ac:dyDescent="0.25">
      <c r="A26" s="7" t="s">
        <v>42</v>
      </c>
      <c r="B26" s="21" t="s">
        <v>62</v>
      </c>
      <c r="C26" s="34">
        <v>5</v>
      </c>
      <c r="D26" s="27" t="s">
        <v>57</v>
      </c>
      <c r="E26" s="38"/>
      <c r="F26" s="36">
        <v>21</v>
      </c>
      <c r="G26" s="4">
        <f>E26+(E26*F26/100)</f>
        <v>0</v>
      </c>
      <c r="H26" s="39"/>
      <c r="I26" s="39"/>
    </row>
    <row r="27" spans="1:9" ht="60" x14ac:dyDescent="0.25">
      <c r="A27" s="7" t="s">
        <v>43</v>
      </c>
      <c r="B27" s="22" t="s">
        <v>33</v>
      </c>
      <c r="C27" s="35">
        <v>5</v>
      </c>
      <c r="D27" s="28" t="s">
        <v>38</v>
      </c>
      <c r="E27" s="38"/>
      <c r="F27" s="36">
        <v>21</v>
      </c>
      <c r="G27" s="4">
        <f t="shared" si="1"/>
        <v>0</v>
      </c>
      <c r="H27" s="39"/>
      <c r="I27" s="39"/>
    </row>
    <row r="28" spans="1:9" ht="90" x14ac:dyDescent="0.25">
      <c r="A28" s="7" t="s">
        <v>44</v>
      </c>
      <c r="B28" s="23" t="s">
        <v>63</v>
      </c>
      <c r="C28" s="33">
        <v>1</v>
      </c>
      <c r="D28" s="26" t="s">
        <v>64</v>
      </c>
      <c r="E28" s="38"/>
      <c r="F28" s="36">
        <v>21</v>
      </c>
      <c r="G28" s="4">
        <f t="shared" si="1"/>
        <v>0</v>
      </c>
      <c r="H28" s="39"/>
      <c r="I28" s="39"/>
    </row>
    <row r="29" spans="1:9" ht="75" x14ac:dyDescent="0.25">
      <c r="A29" s="7" t="s">
        <v>45</v>
      </c>
      <c r="B29" s="23" t="s">
        <v>53</v>
      </c>
      <c r="C29" s="33">
        <v>1</v>
      </c>
      <c r="D29" s="26" t="s">
        <v>58</v>
      </c>
      <c r="E29" s="38"/>
      <c r="F29" s="36">
        <v>21</v>
      </c>
      <c r="G29" s="4">
        <f t="shared" si="1"/>
        <v>0</v>
      </c>
      <c r="H29" s="39"/>
      <c r="I29" s="39"/>
    </row>
    <row r="30" spans="1:9" ht="30" x14ac:dyDescent="0.25">
      <c r="A30" s="7" t="s">
        <v>46</v>
      </c>
      <c r="B30" s="23" t="s">
        <v>52</v>
      </c>
      <c r="C30" s="33">
        <v>2</v>
      </c>
      <c r="D30" s="26" t="s">
        <v>55</v>
      </c>
      <c r="E30" s="38"/>
      <c r="F30" s="36">
        <v>21</v>
      </c>
      <c r="G30" s="4">
        <f t="shared" si="1"/>
        <v>0</v>
      </c>
      <c r="H30" s="39"/>
      <c r="I30" s="39"/>
    </row>
    <row r="31" spans="1:9" ht="60" x14ac:dyDescent="0.25">
      <c r="A31" s="7" t="s">
        <v>47</v>
      </c>
      <c r="B31" s="20" t="s">
        <v>65</v>
      </c>
      <c r="C31" s="34">
        <v>1</v>
      </c>
      <c r="D31" s="26" t="s">
        <v>66</v>
      </c>
      <c r="E31" s="38"/>
      <c r="F31" s="36">
        <v>21</v>
      </c>
      <c r="G31" s="4">
        <f t="shared" si="1"/>
        <v>0</v>
      </c>
      <c r="H31" s="39"/>
      <c r="I31" s="39"/>
    </row>
    <row r="32" spans="1:9" x14ac:dyDescent="0.25">
      <c r="A32" s="11"/>
      <c r="B32" s="46" t="s">
        <v>21</v>
      </c>
      <c r="C32" s="46"/>
      <c r="D32" s="46"/>
      <c r="E32" s="5">
        <f>(E22*C22)+(E23*C23)+(E24*C24)+(E25*C25)+(E26*C26)+(E27*C27)+(E28*C28)+(E29*C29)+(E30*C30)+(E31*C31)</f>
        <v>0</v>
      </c>
      <c r="F32" s="10"/>
      <c r="G32" s="5">
        <f>(G22*C22)+(G23*C23)+(G24*C24)+(G25*C25)+(G26*C26)+(G27*C27)+(G28*C28)+(G29*C29)+(G30*C30)+(G31*C31)</f>
        <v>0</v>
      </c>
    </row>
    <row r="33" spans="1:9" x14ac:dyDescent="0.25">
      <c r="A33" s="41" t="s">
        <v>48</v>
      </c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D34" s="13"/>
      <c r="E34" s="13"/>
      <c r="F34" s="13"/>
      <c r="G34" s="13"/>
    </row>
    <row r="35" spans="1:9" x14ac:dyDescent="0.25">
      <c r="D35" s="12"/>
      <c r="E35" s="12"/>
      <c r="F35" s="12"/>
      <c r="G35" s="12"/>
    </row>
    <row r="36" spans="1:9" ht="15.75" thickBot="1" x14ac:dyDescent="0.3"/>
    <row r="37" spans="1:9" x14ac:dyDescent="0.25">
      <c r="B37" s="14"/>
      <c r="D37" s="53" t="s">
        <v>23</v>
      </c>
      <c r="E37" s="47" t="s">
        <v>22</v>
      </c>
      <c r="F37" s="49" t="s">
        <v>25</v>
      </c>
      <c r="G37" s="51" t="s">
        <v>24</v>
      </c>
    </row>
    <row r="38" spans="1:9" x14ac:dyDescent="0.25">
      <c r="D38" s="54"/>
      <c r="E38" s="48"/>
      <c r="F38" s="50"/>
      <c r="G38" s="52"/>
    </row>
    <row r="39" spans="1:9" ht="15.75" thickBot="1" x14ac:dyDescent="0.3">
      <c r="D39" s="55"/>
      <c r="E39" s="15">
        <f>E17+E32</f>
        <v>0</v>
      </c>
      <c r="F39" s="15">
        <f>E39*0.21</f>
        <v>0</v>
      </c>
      <c r="G39" s="16">
        <f>E39+F39</f>
        <v>0</v>
      </c>
      <c r="H39" s="17"/>
    </row>
  </sheetData>
  <sheetProtection sheet="1" objects="1" scenarios="1" selectLockedCells="1"/>
  <mergeCells count="24">
    <mergeCell ref="A5:I5"/>
    <mergeCell ref="B32:D32"/>
    <mergeCell ref="E37:E38"/>
    <mergeCell ref="F37:F38"/>
    <mergeCell ref="G37:G38"/>
    <mergeCell ref="D37:D39"/>
    <mergeCell ref="F20:F21"/>
    <mergeCell ref="G20:G21"/>
    <mergeCell ref="B17:D17"/>
    <mergeCell ref="A20:A21"/>
    <mergeCell ref="B20:B21"/>
    <mergeCell ref="C20:C21"/>
    <mergeCell ref="D20:D21"/>
    <mergeCell ref="E20:E21"/>
    <mergeCell ref="B8:B9"/>
    <mergeCell ref="C8:C9"/>
    <mergeCell ref="A6:I6"/>
    <mergeCell ref="A18:I18"/>
    <mergeCell ref="A33:I33"/>
    <mergeCell ref="D8:D9"/>
    <mergeCell ref="E8:E9"/>
    <mergeCell ref="F8:F9"/>
    <mergeCell ref="G8:G9"/>
    <mergeCell ref="A8:A9"/>
  </mergeCells>
  <phoneticPr fontId="6" type="noConversion"/>
  <pageMargins left="0.7" right="0.7" top="0.78740157499999996" bottom="0.78740157499999996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NTB10</dc:creator>
  <cp:lastModifiedBy>Lucie Ságnerová</cp:lastModifiedBy>
  <cp:lastPrinted>2023-11-15T11:47:22Z</cp:lastPrinted>
  <dcterms:created xsi:type="dcterms:W3CDTF">2023-04-23T16:13:06Z</dcterms:created>
  <dcterms:modified xsi:type="dcterms:W3CDTF">2023-11-15T12:18:17Z</dcterms:modified>
</cp:coreProperties>
</file>