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gnerova\OneDrive - ZŠ a MŠ Pohádka\Plocha\"/>
    </mc:Choice>
  </mc:AlternateContent>
  <bookViews>
    <workbookView xWindow="0" yWindow="0" windowWidth="28800" windowHeight="11400"/>
  </bookViews>
  <sheets>
    <sheet name="příloha č. 1" sheetId="1" r:id="rId1"/>
  </sheets>
  <definedNames>
    <definedName name="_Hlk134782313" localSheetId="0">'příloha č. 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  <c r="E33" i="1"/>
  <c r="G32" i="1"/>
  <c r="E26" i="1"/>
  <c r="G18" i="1"/>
  <c r="G19" i="1"/>
  <c r="G20" i="1"/>
  <c r="G21" i="1"/>
  <c r="G22" i="1"/>
  <c r="G23" i="1"/>
  <c r="G24" i="1"/>
  <c r="G25" i="1"/>
  <c r="G17" i="1"/>
  <c r="G11" i="1"/>
  <c r="G10" i="1"/>
  <c r="E12" i="1"/>
  <c r="E40" i="1" l="1"/>
  <c r="G33" i="1"/>
  <c r="G26" i="1"/>
  <c r="G12" i="1"/>
  <c r="F40" i="1" l="1"/>
  <c r="G40" i="1" s="1"/>
</calcChain>
</file>

<file path=xl/sharedStrings.xml><?xml version="1.0" encoding="utf-8"?>
<sst xmlns="http://schemas.openxmlformats.org/spreadsheetml/2006/main" count="84" uniqueCount="57">
  <si>
    <t>1.</t>
  </si>
  <si>
    <t>Notebook s brašnou</t>
  </si>
  <si>
    <t>2.</t>
  </si>
  <si>
    <t>Myš drátová</t>
  </si>
  <si>
    <t>SSD disk</t>
  </si>
  <si>
    <t>SSD disk 2,5''; kapacita 1TB</t>
  </si>
  <si>
    <t>Počítačový napájecí kabel</t>
  </si>
  <si>
    <t>Počítačový napájecí kabel, délka cca 1,8m</t>
  </si>
  <si>
    <t>3.</t>
  </si>
  <si>
    <t>Elektrický prodlužovací kabel 230V, 5m, vypínač, minimálně 4x zásuvka</t>
  </si>
  <si>
    <t>Elektrický prodlužovací kabel, 5m</t>
  </si>
  <si>
    <t>Elektrický prodlužovací kabel, 10m</t>
  </si>
  <si>
    <t>Elektrický prodlužovací kabel 230V, 10m, vypínač, minimálně 4x zásuvka</t>
  </si>
  <si>
    <t>Rozbočovací zásuvka minimálně 2x kulatá, vypínač</t>
  </si>
  <si>
    <t>Rozbočovací zásuvka</t>
  </si>
  <si>
    <t>Počítačová klávesnice</t>
  </si>
  <si>
    <t>Počítačová kabelová klávesnice, klasické rozložení kláves, s numerickou částí, propojení přes USB</t>
  </si>
  <si>
    <t>Optická myš drátová, standartních rozměrů, propojení přes USB</t>
  </si>
  <si>
    <t>Optická drátová myš, propojení přes USB</t>
  </si>
  <si>
    <t>Myš bezdrátová</t>
  </si>
  <si>
    <t>Stolní pc s monitorem, myší a klávesnicí</t>
  </si>
  <si>
    <t>4.</t>
  </si>
  <si>
    <t>5.</t>
  </si>
  <si>
    <t>6.</t>
  </si>
  <si>
    <t>7.</t>
  </si>
  <si>
    <t>8.</t>
  </si>
  <si>
    <t>9.</t>
  </si>
  <si>
    <t>Switch 48 portů</t>
  </si>
  <si>
    <t>48portový switch + 4 optická rozhraní SFP, podporující PoE Out standardy: 802.3af, 802.3at na všech 48 portech, určen do 19'' racku, Management s pomocí UniFi Network application z důvodu zapojení do stávající infrastruktury</t>
  </si>
  <si>
    <t>VZMR - Nákup ICT</t>
  </si>
  <si>
    <t>Pořadové číslo</t>
  </si>
  <si>
    <t>Název položky</t>
  </si>
  <si>
    <t>Specifikace - minimální požadavek zadavatele</t>
  </si>
  <si>
    <t xml:space="preserve"> ZDE uvede dodavatel název nabízeného zboží</t>
  </si>
  <si>
    <t>Požadovaný počet ks</t>
  </si>
  <si>
    <t>DPH v %</t>
  </si>
  <si>
    <t xml:space="preserve">Splněno </t>
  </si>
  <si>
    <t>ZDE uvede dodavatel  ANO/NE</t>
  </si>
  <si>
    <t>Notebook maximální úhlopříčka 15,6'', FullHD rozlišení, procesor o výkonu minimálně 13 000 bodů v programu Passmark, úložiště SSD 512GB, paměť RAM minimálně 16GB, integrovaná grafická karta, LAN konektor, OS Windows, včetně brašny odpovídajících rozměrů</t>
  </si>
  <si>
    <t>procesor výkon min. 26 000 bodů v programu Passmark, Grafická karta: integrovaná, podpora zobrazení min. na 3 monitory - 1× HDMI 1.4, 1× DisplayPort 1.4 1× VGA, 
uložiště SSD min. 512 GB  PCIe NVMe (možností dalšího rozšíření o HDD disk v pozici 3,5“), paměť RAM min. 16 GB, porty: alespoň 6× USB 3.2, podpora TPM (Trusted Platform Module) 2.0, operační systém Windows, USB klávesnice s numerickou částí, USB myš, monitor 24'', IPS, FullHD rozlišení, obnovovací frekvence 75Hz, připojení minimálně DisplayPort a VGA</t>
  </si>
  <si>
    <t>10.</t>
  </si>
  <si>
    <t>11.</t>
  </si>
  <si>
    <t>Myš bezdrárová, bezdrátový USB přijímač, klasické rozměry,  4000DPI</t>
  </si>
  <si>
    <t>12.</t>
  </si>
  <si>
    <t>13.</t>
  </si>
  <si>
    <t>Konkrétní specifikace nabízeného zboží</t>
  </si>
  <si>
    <t>Cena v Kč bez DPH/ks</t>
  </si>
  <si>
    <t>Cena v Kč včetně DPH/ks</t>
  </si>
  <si>
    <t>Tyto položky (pořadové číslo 3 - 11) budou hrazeny z OP Jan Amos Komenský - reg. číslo projektu CZ.02.02.XX/00/22_002/0000791 - ÚZ 33 092.</t>
  </si>
  <si>
    <t>Tyto položky (pořadové číslo 12 a 13) budou hrazeny z provozních zdrojů.</t>
  </si>
  <si>
    <t>CENA CELKEM ZA POŽADOVANÝ POČET KUSŮ</t>
  </si>
  <si>
    <t>Tyto položky (pořadové číslo 1 a 2) budou hrazeny z projektu prevence digitální propasti - ÚZ 33 088. Zadavatel upozorňuje, že celková maximálně přípustná nabídková cena těchto položek činí 233 000,- Kč včetně DPH.</t>
  </si>
  <si>
    <t>v Kč bez DPH</t>
  </si>
  <si>
    <t>Celková nabídková cena za veřejnou zakázku</t>
  </si>
  <si>
    <t>v Kč včetně DPH</t>
  </si>
  <si>
    <t>v Kč DPH</t>
  </si>
  <si>
    <t>Příloha č. 1 - Technická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</si>
</sst>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Protection="1"/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wrapText="1"/>
    </xf>
    <xf numFmtId="0" fontId="0" fillId="0" borderId="1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4" fontId="0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/>
    </xf>
    <xf numFmtId="3" fontId="5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Protection="1"/>
    <xf numFmtId="0" fontId="0" fillId="0" borderId="1" xfId="0" applyFont="1" applyFill="1" applyBorder="1" applyAlignment="1" applyProtection="1">
      <alignment horizontal="left" vertical="center"/>
    </xf>
    <xf numFmtId="49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wrapText="1"/>
    </xf>
    <xf numFmtId="0" fontId="0" fillId="0" borderId="1" xfId="0" applyFont="1" applyFill="1" applyBorder="1" applyAlignment="1" applyProtection="1">
      <alignment horizontal="left"/>
    </xf>
    <xf numFmtId="0" fontId="0" fillId="0" borderId="1" xfId="0" applyFont="1" applyFill="1" applyBorder="1" applyProtection="1"/>
    <xf numFmtId="0" fontId="0" fillId="0" borderId="1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Alignment="1" applyProtection="1">
      <alignment wrapText="1"/>
    </xf>
    <xf numFmtId="0" fontId="1" fillId="0" borderId="0" xfId="0" applyFont="1" applyFill="1" applyAlignment="1" applyProtection="1">
      <alignment wrapText="1"/>
    </xf>
    <xf numFmtId="0" fontId="5" fillId="0" borderId="0" xfId="0" applyFont="1" applyFill="1" applyProtection="1"/>
    <xf numFmtId="4" fontId="5" fillId="0" borderId="10" xfId="0" applyNumberFormat="1" applyFont="1" applyFill="1" applyBorder="1" applyAlignment="1" applyProtection="1">
      <alignment horizontal="center"/>
    </xf>
    <xf numFmtId="4" fontId="5" fillId="0" borderId="11" xfId="0" applyNumberFormat="1" applyFont="1" applyFill="1" applyBorder="1" applyAlignment="1" applyProtection="1">
      <alignment horizontal="center"/>
    </xf>
    <xf numFmtId="4" fontId="0" fillId="0" borderId="0" xfId="0" applyNumberFormat="1" applyFont="1" applyFill="1" applyProtection="1"/>
    <xf numFmtId="0" fontId="0" fillId="2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/>
    </xf>
    <xf numFmtId="0" fontId="0" fillId="0" borderId="5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wrapText="1"/>
    </xf>
    <xf numFmtId="0" fontId="0" fillId="0" borderId="3" xfId="0" applyFont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wrapText="1"/>
    </xf>
    <xf numFmtId="0" fontId="4" fillId="0" borderId="0" xfId="0" applyFont="1" applyFill="1" applyAlignment="1" applyProtection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D6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1685924</xdr:colOff>
      <xdr:row>41</xdr:row>
      <xdr:rowOff>161927</xdr:rowOff>
    </xdr:from>
    <xdr:to>
      <xdr:col>5</xdr:col>
      <xdr:colOff>254405</xdr:colOff>
      <xdr:row>45</xdr:row>
      <xdr:rowOff>125528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FE2EC35A-F03B-0DD9-C726-3B72EC155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62599" y="10791827"/>
          <a:ext cx="5083581" cy="725601"/>
        </a:xfrm>
        <a:prstGeom prst="rect">
          <a:avLst/>
        </a:prstGeom>
      </xdr:spPr>
    </xdr:pic>
    <xdr:clientData/>
  </xdr:twoCellAnchor>
  <xdr:twoCellAnchor editAs="oneCell">
    <xdr:from>
      <xdr:col>2</xdr:col>
      <xdr:colOff>742950</xdr:colOff>
      <xdr:row>0</xdr:row>
      <xdr:rowOff>0</xdr:rowOff>
    </xdr:from>
    <xdr:to>
      <xdr:col>7</xdr:col>
      <xdr:colOff>227545</xdr:colOff>
      <xdr:row>5</xdr:row>
      <xdr:rowOff>47500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1A5D31E-3D60-32C1-A828-070B260C15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81425" y="0"/>
          <a:ext cx="8438095" cy="10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40"/>
  <sheetViews>
    <sheetView showGridLines="0" tabSelected="1" zoomScaleNormal="100" workbookViewId="0">
      <selection activeCell="E10" sqref="E10"/>
    </sheetView>
  </sheetViews>
  <sheetFormatPr defaultRowHeight="15" x14ac:dyDescent="0.25"/>
  <cols>
    <col min="1" max="1" width="9.140625" style="2" customWidth="1"/>
    <col min="2" max="2" width="36.42578125" style="2" bestFit="1" customWidth="1"/>
    <col min="3" max="3" width="12.5703125" style="2" customWidth="1"/>
    <col min="4" max="4" width="86.28515625" style="2" customWidth="1"/>
    <col min="5" max="5" width="11.42578125" style="2" customWidth="1"/>
    <col min="6" max="6" width="9.5703125" style="2" customWidth="1"/>
    <col min="7" max="7" width="14.42578125" style="2" customWidth="1"/>
    <col min="8" max="8" width="42.5703125" style="2" bestFit="1" customWidth="1"/>
    <col min="9" max="9" width="28.42578125" style="2" bestFit="1" customWidth="1"/>
    <col min="10" max="16384" width="9.140625" style="2"/>
  </cols>
  <sheetData>
    <row r="5" spans="1:9" x14ac:dyDescent="0.25">
      <c r="A5" s="2" t="s">
        <v>56</v>
      </c>
    </row>
    <row r="6" spans="1:9" ht="26.25" x14ac:dyDescent="0.4">
      <c r="A6" s="44" t="s">
        <v>29</v>
      </c>
      <c r="B6" s="44"/>
    </row>
    <row r="8" spans="1:9" ht="15" customHeight="1" x14ac:dyDescent="0.25">
      <c r="A8" s="43" t="s">
        <v>30</v>
      </c>
      <c r="B8" s="39" t="s">
        <v>31</v>
      </c>
      <c r="C8" s="40" t="s">
        <v>34</v>
      </c>
      <c r="D8" s="39" t="s">
        <v>32</v>
      </c>
      <c r="E8" s="40" t="s">
        <v>46</v>
      </c>
      <c r="F8" s="39" t="s">
        <v>35</v>
      </c>
      <c r="G8" s="40" t="s">
        <v>47</v>
      </c>
      <c r="H8" s="3" t="s">
        <v>45</v>
      </c>
      <c r="I8" s="4" t="s">
        <v>36</v>
      </c>
    </row>
    <row r="9" spans="1:9" x14ac:dyDescent="0.25">
      <c r="A9" s="43"/>
      <c r="B9" s="39"/>
      <c r="C9" s="40"/>
      <c r="D9" s="39"/>
      <c r="E9" s="40"/>
      <c r="F9" s="39"/>
      <c r="G9" s="40"/>
      <c r="H9" s="3" t="s">
        <v>33</v>
      </c>
      <c r="I9" s="4" t="s">
        <v>37</v>
      </c>
    </row>
    <row r="10" spans="1:9" ht="44.45" customHeight="1" x14ac:dyDescent="0.25">
      <c r="A10" s="5" t="s">
        <v>0</v>
      </c>
      <c r="B10" s="5" t="s">
        <v>1</v>
      </c>
      <c r="C10" s="6">
        <v>15</v>
      </c>
      <c r="D10" s="7" t="s">
        <v>38</v>
      </c>
      <c r="E10" s="1"/>
      <c r="F10" s="8">
        <v>21</v>
      </c>
      <c r="G10" s="9">
        <f>E10+E10*F10/100</f>
        <v>0</v>
      </c>
      <c r="H10" s="28"/>
      <c r="I10" s="28"/>
    </row>
    <row r="11" spans="1:9" x14ac:dyDescent="0.25">
      <c r="A11" s="5" t="s">
        <v>2</v>
      </c>
      <c r="B11" s="5" t="s">
        <v>3</v>
      </c>
      <c r="C11" s="6">
        <v>15</v>
      </c>
      <c r="D11" s="5" t="s">
        <v>18</v>
      </c>
      <c r="E11" s="1"/>
      <c r="F11" s="6">
        <v>21</v>
      </c>
      <c r="G11" s="9">
        <f>E11+E11*F11/100</f>
        <v>0</v>
      </c>
      <c r="H11" s="28"/>
      <c r="I11" s="28"/>
    </row>
    <row r="12" spans="1:9" x14ac:dyDescent="0.25">
      <c r="B12" s="29" t="s">
        <v>50</v>
      </c>
      <c r="C12" s="29"/>
      <c r="D12" s="29"/>
      <c r="E12" s="10">
        <f>(E10*C10)+(E11*C11)</f>
        <v>0</v>
      </c>
      <c r="F12" s="11"/>
      <c r="G12" s="10">
        <f>(G10*C10)+(G11*C11)</f>
        <v>0</v>
      </c>
      <c r="H12" s="41"/>
      <c r="I12" s="42"/>
    </row>
    <row r="13" spans="1:9" s="12" customFormat="1" x14ac:dyDescent="0.25">
      <c r="A13" s="12" t="s">
        <v>51</v>
      </c>
    </row>
    <row r="14" spans="1:9" s="12" customFormat="1" x14ac:dyDescent="0.25"/>
    <row r="15" spans="1:9" ht="15" customHeight="1" x14ac:dyDescent="0.25">
      <c r="A15" s="43" t="s">
        <v>30</v>
      </c>
      <c r="B15" s="40" t="s">
        <v>31</v>
      </c>
      <c r="C15" s="40" t="s">
        <v>34</v>
      </c>
      <c r="D15" s="40" t="s">
        <v>32</v>
      </c>
      <c r="E15" s="40" t="s">
        <v>46</v>
      </c>
      <c r="F15" s="39" t="s">
        <v>35</v>
      </c>
      <c r="G15" s="40" t="s">
        <v>47</v>
      </c>
      <c r="H15" s="3" t="s">
        <v>45</v>
      </c>
      <c r="I15" s="4" t="s">
        <v>36</v>
      </c>
    </row>
    <row r="16" spans="1:9" x14ac:dyDescent="0.25">
      <c r="A16" s="43"/>
      <c r="B16" s="40"/>
      <c r="C16" s="40"/>
      <c r="D16" s="40"/>
      <c r="E16" s="40"/>
      <c r="F16" s="39"/>
      <c r="G16" s="40"/>
      <c r="H16" s="3" t="s">
        <v>33</v>
      </c>
      <c r="I16" s="4" t="s">
        <v>37</v>
      </c>
    </row>
    <row r="17" spans="1:9" ht="90" x14ac:dyDescent="0.25">
      <c r="A17" s="13" t="s">
        <v>8</v>
      </c>
      <c r="B17" s="13" t="s">
        <v>20</v>
      </c>
      <c r="C17" s="14">
        <v>5</v>
      </c>
      <c r="D17" s="15" t="s">
        <v>39</v>
      </c>
      <c r="E17" s="1"/>
      <c r="F17" s="6">
        <v>21</v>
      </c>
      <c r="G17" s="9">
        <f>E17+(E17*F17/100)</f>
        <v>0</v>
      </c>
      <c r="H17" s="28"/>
      <c r="I17" s="28"/>
    </row>
    <row r="18" spans="1:9" x14ac:dyDescent="0.25">
      <c r="A18" s="16" t="s">
        <v>21</v>
      </c>
      <c r="B18" s="17" t="s">
        <v>4</v>
      </c>
      <c r="C18" s="18">
        <v>30</v>
      </c>
      <c r="D18" s="17" t="s">
        <v>5</v>
      </c>
      <c r="E18" s="1"/>
      <c r="F18" s="6">
        <v>21</v>
      </c>
      <c r="G18" s="9">
        <f t="shared" ref="G18:G25" si="0">E18+(E18*F18/100)</f>
        <v>0</v>
      </c>
      <c r="H18" s="28"/>
      <c r="I18" s="28"/>
    </row>
    <row r="19" spans="1:9" x14ac:dyDescent="0.25">
      <c r="A19" s="16" t="s">
        <v>22</v>
      </c>
      <c r="B19" s="17" t="s">
        <v>6</v>
      </c>
      <c r="C19" s="18">
        <v>15</v>
      </c>
      <c r="D19" s="17" t="s">
        <v>7</v>
      </c>
      <c r="E19" s="1"/>
      <c r="F19" s="6">
        <v>21</v>
      </c>
      <c r="G19" s="9">
        <f t="shared" si="0"/>
        <v>0</v>
      </c>
      <c r="H19" s="28"/>
      <c r="I19" s="28"/>
    </row>
    <row r="20" spans="1:9" x14ac:dyDescent="0.25">
      <c r="A20" s="16" t="s">
        <v>23</v>
      </c>
      <c r="B20" s="17" t="s">
        <v>10</v>
      </c>
      <c r="C20" s="18">
        <v>5</v>
      </c>
      <c r="D20" s="17" t="s">
        <v>9</v>
      </c>
      <c r="E20" s="1"/>
      <c r="F20" s="6">
        <v>21</v>
      </c>
      <c r="G20" s="9">
        <f t="shared" si="0"/>
        <v>0</v>
      </c>
      <c r="H20" s="28"/>
      <c r="I20" s="28"/>
    </row>
    <row r="21" spans="1:9" x14ac:dyDescent="0.25">
      <c r="A21" s="16" t="s">
        <v>24</v>
      </c>
      <c r="B21" s="17" t="s">
        <v>11</v>
      </c>
      <c r="C21" s="18">
        <v>5</v>
      </c>
      <c r="D21" s="17" t="s">
        <v>12</v>
      </c>
      <c r="E21" s="1"/>
      <c r="F21" s="6">
        <v>21</v>
      </c>
      <c r="G21" s="9">
        <f t="shared" si="0"/>
        <v>0</v>
      </c>
      <c r="H21" s="28"/>
      <c r="I21" s="28"/>
    </row>
    <row r="22" spans="1:9" x14ac:dyDescent="0.25">
      <c r="A22" s="16" t="s">
        <v>25</v>
      </c>
      <c r="B22" s="17" t="s">
        <v>14</v>
      </c>
      <c r="C22" s="18">
        <v>2</v>
      </c>
      <c r="D22" s="17" t="s">
        <v>13</v>
      </c>
      <c r="E22" s="1"/>
      <c r="F22" s="6">
        <v>21</v>
      </c>
      <c r="G22" s="9">
        <f t="shared" si="0"/>
        <v>0</v>
      </c>
      <c r="H22" s="28"/>
      <c r="I22" s="28"/>
    </row>
    <row r="23" spans="1:9" x14ac:dyDescent="0.25">
      <c r="A23" s="16" t="s">
        <v>26</v>
      </c>
      <c r="B23" s="17" t="s">
        <v>3</v>
      </c>
      <c r="C23" s="18">
        <v>10</v>
      </c>
      <c r="D23" s="17" t="s">
        <v>17</v>
      </c>
      <c r="E23" s="1"/>
      <c r="F23" s="6">
        <v>21</v>
      </c>
      <c r="G23" s="9">
        <f t="shared" si="0"/>
        <v>0</v>
      </c>
      <c r="H23" s="28"/>
      <c r="I23" s="28"/>
    </row>
    <row r="24" spans="1:9" x14ac:dyDescent="0.25">
      <c r="A24" s="16" t="s">
        <v>40</v>
      </c>
      <c r="B24" s="17" t="s">
        <v>15</v>
      </c>
      <c r="C24" s="18">
        <v>7</v>
      </c>
      <c r="D24" s="17" t="s">
        <v>16</v>
      </c>
      <c r="E24" s="1"/>
      <c r="F24" s="6">
        <v>21</v>
      </c>
      <c r="G24" s="9">
        <f t="shared" si="0"/>
        <v>0</v>
      </c>
      <c r="H24" s="28"/>
      <c r="I24" s="28"/>
    </row>
    <row r="25" spans="1:9" x14ac:dyDescent="0.25">
      <c r="A25" s="16" t="s">
        <v>41</v>
      </c>
      <c r="B25" s="17" t="s">
        <v>19</v>
      </c>
      <c r="C25" s="18">
        <v>2</v>
      </c>
      <c r="D25" s="17" t="s">
        <v>42</v>
      </c>
      <c r="E25" s="1"/>
      <c r="F25" s="6">
        <v>21</v>
      </c>
      <c r="G25" s="9">
        <f t="shared" si="0"/>
        <v>0</v>
      </c>
      <c r="H25" s="28"/>
      <c r="I25" s="28"/>
    </row>
    <row r="26" spans="1:9" x14ac:dyDescent="0.25">
      <c r="A26" s="19"/>
      <c r="B26" s="29" t="s">
        <v>50</v>
      </c>
      <c r="C26" s="29"/>
      <c r="D26" s="29"/>
      <c r="E26" s="10">
        <f>(E17*C17)+(E18*C18)+(E19*C19)+(E20*C20)+(E21*C21)+(E22*C22)+(E23*C23)+(E24*C24)+(E25*C25)</f>
        <v>0</v>
      </c>
      <c r="F26" s="20"/>
      <c r="G26" s="10">
        <f>(G17*C17)+(G18*C18)+(G19*C19)+(G20*C20)+(G21*C21)+(G22*C22)+(G23*C23)+(G24*C24)+(G25*C25)</f>
        <v>0</v>
      </c>
    </row>
    <row r="27" spans="1:9" s="12" customFormat="1" x14ac:dyDescent="0.25">
      <c r="A27" s="12" t="s">
        <v>48</v>
      </c>
    </row>
    <row r="28" spans="1:9" s="12" customFormat="1" x14ac:dyDescent="0.25"/>
    <row r="29" spans="1:9" ht="15" customHeight="1" x14ac:dyDescent="0.25">
      <c r="A29" s="43" t="s">
        <v>30</v>
      </c>
      <c r="B29" s="40" t="s">
        <v>31</v>
      </c>
      <c r="C29" s="40" t="s">
        <v>34</v>
      </c>
      <c r="D29" s="40" t="s">
        <v>32</v>
      </c>
      <c r="E29" s="40" t="s">
        <v>46</v>
      </c>
      <c r="F29" s="39" t="s">
        <v>35</v>
      </c>
      <c r="G29" s="40" t="s">
        <v>47</v>
      </c>
      <c r="H29" s="3" t="s">
        <v>45</v>
      </c>
      <c r="I29" s="4" t="s">
        <v>36</v>
      </c>
    </row>
    <row r="30" spans="1:9" x14ac:dyDescent="0.25">
      <c r="A30" s="43"/>
      <c r="B30" s="40"/>
      <c r="C30" s="40"/>
      <c r="D30" s="40"/>
      <c r="E30" s="40"/>
      <c r="F30" s="39"/>
      <c r="G30" s="40"/>
      <c r="H30" s="3" t="s">
        <v>33</v>
      </c>
      <c r="I30" s="4" t="s">
        <v>37</v>
      </c>
    </row>
    <row r="31" spans="1:9" ht="90" x14ac:dyDescent="0.25">
      <c r="A31" s="13" t="s">
        <v>43</v>
      </c>
      <c r="B31" s="13" t="s">
        <v>20</v>
      </c>
      <c r="C31" s="14">
        <v>1</v>
      </c>
      <c r="D31" s="15" t="s">
        <v>39</v>
      </c>
      <c r="E31" s="1"/>
      <c r="F31" s="6">
        <v>21</v>
      </c>
      <c r="G31" s="9">
        <f>E31+(E31*F31/100)</f>
        <v>0</v>
      </c>
      <c r="H31" s="28"/>
      <c r="I31" s="28"/>
    </row>
    <row r="32" spans="1:9" ht="45" x14ac:dyDescent="0.25">
      <c r="A32" s="13" t="s">
        <v>44</v>
      </c>
      <c r="B32" s="5" t="s">
        <v>27</v>
      </c>
      <c r="C32" s="6">
        <v>1</v>
      </c>
      <c r="D32" s="7" t="s">
        <v>28</v>
      </c>
      <c r="E32" s="1"/>
      <c r="F32" s="6">
        <v>21</v>
      </c>
      <c r="G32" s="9">
        <f t="shared" ref="G32" si="1">E32+(E32*F32/100)</f>
        <v>0</v>
      </c>
      <c r="H32" s="28"/>
      <c r="I32" s="28"/>
    </row>
    <row r="33" spans="1:8" x14ac:dyDescent="0.25">
      <c r="A33" s="21"/>
      <c r="B33" s="29" t="s">
        <v>50</v>
      </c>
      <c r="C33" s="29"/>
      <c r="D33" s="29"/>
      <c r="E33" s="10">
        <f>(E31*C31)+(E32*C32)</f>
        <v>0</v>
      </c>
      <c r="F33" s="20"/>
      <c r="G33" s="10">
        <f>(G31*C31)+(G32*C32)</f>
        <v>0</v>
      </c>
    </row>
    <row r="34" spans="1:8" x14ac:dyDescent="0.25">
      <c r="A34" s="12" t="s">
        <v>49</v>
      </c>
      <c r="B34" s="22"/>
      <c r="D34" s="22"/>
      <c r="E34" s="22"/>
      <c r="F34" s="22"/>
      <c r="G34" s="22"/>
    </row>
    <row r="35" spans="1:8" x14ac:dyDescent="0.25">
      <c r="D35" s="23"/>
      <c r="E35" s="23"/>
      <c r="F35" s="23"/>
      <c r="G35" s="23"/>
    </row>
    <row r="36" spans="1:8" x14ac:dyDescent="0.25">
      <c r="D36" s="22"/>
      <c r="E36" s="22"/>
      <c r="F36" s="22"/>
      <c r="G36" s="22"/>
    </row>
    <row r="37" spans="1:8" ht="15.75" thickBot="1" x14ac:dyDescent="0.3"/>
    <row r="38" spans="1:8" x14ac:dyDescent="0.25">
      <c r="B38" s="24"/>
      <c r="D38" s="36" t="s">
        <v>53</v>
      </c>
      <c r="E38" s="30" t="s">
        <v>52</v>
      </c>
      <c r="F38" s="32" t="s">
        <v>55</v>
      </c>
      <c r="G38" s="34" t="s">
        <v>54</v>
      </c>
    </row>
    <row r="39" spans="1:8" x14ac:dyDescent="0.25">
      <c r="D39" s="37"/>
      <c r="E39" s="31"/>
      <c r="F39" s="33"/>
      <c r="G39" s="35"/>
    </row>
    <row r="40" spans="1:8" ht="15.75" thickBot="1" x14ac:dyDescent="0.3">
      <c r="D40" s="38"/>
      <c r="E40" s="25">
        <f>E12+E26+E33</f>
        <v>0</v>
      </c>
      <c r="F40" s="25">
        <f>E40*0.21</f>
        <v>0</v>
      </c>
      <c r="G40" s="26">
        <f>E40+F40</f>
        <v>0</v>
      </c>
      <c r="H40" s="27"/>
    </row>
  </sheetData>
  <sheetProtection sheet="1" objects="1" scenarios="1" selectLockedCells="1"/>
  <mergeCells count="30">
    <mergeCell ref="A6:B6"/>
    <mergeCell ref="A8:A9"/>
    <mergeCell ref="A15:A16"/>
    <mergeCell ref="B8:B9"/>
    <mergeCell ref="C8:C9"/>
    <mergeCell ref="D8:D9"/>
    <mergeCell ref="E8:E9"/>
    <mergeCell ref="F8:F9"/>
    <mergeCell ref="G8:G9"/>
    <mergeCell ref="B15:B16"/>
    <mergeCell ref="C15:C16"/>
    <mergeCell ref="D15:D16"/>
    <mergeCell ref="E15:E16"/>
    <mergeCell ref="F15:F16"/>
    <mergeCell ref="G15:G16"/>
    <mergeCell ref="A29:A30"/>
    <mergeCell ref="B29:B30"/>
    <mergeCell ref="C29:C30"/>
    <mergeCell ref="D29:D30"/>
    <mergeCell ref="E29:E30"/>
    <mergeCell ref="F29:F30"/>
    <mergeCell ref="G29:G30"/>
    <mergeCell ref="B12:D12"/>
    <mergeCell ref="H12:I12"/>
    <mergeCell ref="B26:D26"/>
    <mergeCell ref="B33:D33"/>
    <mergeCell ref="E38:E39"/>
    <mergeCell ref="F38:F39"/>
    <mergeCell ref="G38:G39"/>
    <mergeCell ref="D38:D40"/>
  </mergeCells>
  <pageMargins left="0.7" right="0.7" top="0.78740157499999996" bottom="0.78740157499999996" header="0.3" footer="0.3"/>
  <pageSetup paperSize="9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NTB10</dc:creator>
  <cp:lastModifiedBy>Lucie Ságnerová</cp:lastModifiedBy>
  <cp:lastPrinted>2023-05-16T10:37:07Z</cp:lastPrinted>
  <dcterms:created xsi:type="dcterms:W3CDTF">2023-04-23T16:13:06Z</dcterms:created>
  <dcterms:modified xsi:type="dcterms:W3CDTF">2023-05-16T11:26:01Z</dcterms:modified>
</cp:coreProperties>
</file>